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st model" state="visible" r:id="rId4"/>
    <sheet sheetId="2" name="What comes back" state="visible" r:id="rId5"/>
  </sheets>
  <calcPr calcId="171027"/>
</workbook>
</file>

<file path=xl/sharedStrings.xml><?xml version="1.0" encoding="utf-8"?>
<sst xmlns="http://schemas.openxmlformats.org/spreadsheetml/2006/main" count="41" uniqueCount="40">
  <si>
    <t>What joining a community costs</t>
  </si>
  <si>
    <t>Ultimate Guide to Intentional Communities</t>
  </si>
  <si>
    <t>Type your own numbers into the shaded cells. Everything else is calculated. This is a model, not a quote — take it to the community and ask them to correct it.</t>
  </si>
  <si>
    <t>Your numbers</t>
  </si>
  <si>
    <t>What you pay to move in</t>
  </si>
  <si>
    <t>Monthly dues or service charge</t>
  </si>
  <si>
    <t>Years you expect to stay</t>
  </si>
  <si>
    <t>Yearly appreciation you assume — starts at zero, because we will not guess your housing market</t>
  </si>
  <si>
    <t>Equity model — market, clt, par or none</t>
  </si>
  <si>
    <t>market</t>
  </si>
  <si>
    <t>If a land trust: the share of appreciation your ground lease lets you keep</t>
  </si>
  <si>
    <t>What that comes to</t>
  </si>
  <si>
    <t>Paid to move in</t>
  </si>
  <si>
    <t>Dues over the period</t>
  </si>
  <si>
    <t>What the home would then be worth</t>
  </si>
  <si>
    <t>Appreciation to share</t>
  </si>
  <si>
    <t>Comes back when you leave</t>
  </si>
  <si>
    <t>The years cost you — negative means you come out ahead</t>
  </si>
  <si>
    <t>Which is, per month</t>
  </si>
  <si>
    <t>It ignores the cost of selling, mortgage interest, tax, inflation and any special levy raised while you live there — and it assumes the dues never rise, which they will.</t>
  </si>
  <si>
    <t>What comes back when you leave, by equity model</t>
  </si>
  <si>
    <t>Use</t>
  </si>
  <si>
    <t>Model</t>
  </si>
  <si>
    <t>What it means</t>
  </si>
  <si>
    <t>Where that comes from</t>
  </si>
  <si>
    <t>You own it and may sell at market</t>
  </si>
  <si>
    <t>You get whatever the home is then worth, less the cost of selling. Freehold homes, and most cohousing.</t>
  </si>
  <si>
    <t>Structural — ordinary property law.</t>
  </si>
  <si>
    <t>clt</t>
  </si>
  <si>
    <t>Community land trust, improvements-only formula</t>
  </si>
  <si>
    <t>You bought the building, not the ground under it, and you keep only an agreed share of the building’s appreciation. The rest stays with the trust so the next household can afford the home.</t>
  </si>
  <si>
    <t>Grounded Solutions Network puts the typical share at about 25%, with some trusts scaling it from 5% after one year to 30% after thirty.</t>
  </si>
  <si>
    <t>par</t>
  </si>
  <si>
    <t>Your share is returned at its original value</t>
  </si>
  <si>
    <t>You paid for a share in the organisation and you get that same sum back, with no uplift. Common in limited-equity housing co-operatives.</t>
  </si>
  <si>
    <t>Structural — set by the co-operative’s own rules. Ask to read them.</t>
  </si>
  <si>
    <t>none</t>
  </si>
  <si>
    <t>Nothing returns</t>
  </si>
  <si>
    <t>You were renting, or you were a member of an income-sharing community and held no stake in it. Any assets you arrived with are still yours.</t>
  </si>
  <si>
    <t>Structural. Twin Oaks, for instance, freezes members’ existing assets rather than absorbing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</si>
</sst>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color theme="1"/>
      <family val="2"/>
      <scheme val="minor"/>
      <sz val="11"/>
      <name val="Calibri"/>
    </font>
    <font>
      <b/>
      <color rgb="FF1C3A2E"/>
      <sz val="16"/>
    </font>
    <font>
      <color rgb="FF6B6B60"/>
      <sz val="10"/>
    </font>
    <font>
      <b/>
      <color rgb="FF1C3A2E"/>
      <sz val="12"/>
    </font>
    <font>
      <color rgb="FF1C3A2E"/>
    </font>
    <font>
      <b/>
      <color rgb="FF1C3A2E"/>
    </font>
    <font>
      <i/>
      <color rgb="FF6B6B60"/>
      <sz val="9"/>
    </font>
    <font>
      <b/>
      <color rgb="FF1C3A2E"/>
      <sz val="14"/>
    </font>
  </fonts>
  <fills count="4">
    <fill>
      <patternFill patternType="none"/>
    </fill>
    <fill>
      <patternFill patternType="gray125"/>
    </fill>
    <fill>
      <patternFill patternType="solid">
        <fgColor rgb="FFFFF8DC"/>
      </patternFill>
    </fill>
    <fill>
      <patternFill patternType="solid">
        <fgColor rgb="FFF5F2EA"/>
      </patternFill>
    </fill>
  </fills>
  <borders count="3">
    <border>
      <left/>
      <right/>
      <top/>
      <bottom/>
      <diagonal/>
    </border>
    <border>
      <left style="thin">
        <color rgb="FFD9D4C7"/>
      </left>
      <right style="thin">
        <color rgb="FFD9D4C7"/>
      </right>
      <top style="thin">
        <color rgb="FFD9D4C7"/>
      </top>
      <bottom style="thin">
        <color rgb="FFD9D4C7"/>
      </bottom>
      <diagonal/>
    </border>
    <border>
      <left/>
      <right/>
      <top style="thin">
        <color rgb="FFD9D4C7"/>
      </top>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0" borderId="0" xfId="0" applyFont="1"/>
    <xf numFmtId="0" fontId="0" fillId="0" borderId="0" xfId="0" applyAlignment="1">
      <alignment vertical="center" wrapText="1"/>
    </xf>
    <xf numFmtId="3" fontId="0" fillId="2" borderId="1" xfId="0" applyNumberFormat="1" applyFill="1" applyBorder="1" applyProtection="1">
      <protection locked="0"/>
    </xf>
    <xf numFmtId="1" fontId="0" fillId="2" borderId="1" xfId="0" applyNumberFormat="1" applyFill="1" applyBorder="1" applyProtection="1">
      <protection locked="0"/>
    </xf>
    <xf numFmtId="164" fontId="0" fillId="2" borderId="1" xfId="0" applyNumberFormat="1" applyFill="1" applyBorder="1" applyProtection="1">
      <protection locked="0"/>
    </xf>
    <xf numFmtId="0" fontId="0" fillId="2" borderId="1" xfId="0" applyFill="1" applyBorder="1" applyProtection="1">
      <protection locked="0"/>
    </xf>
    <xf numFmtId="9" fontId="0" fillId="2" borderId="1" xfId="0" applyNumberFormat="1" applyFill="1" applyBorder="1" applyProtection="1">
      <protection locked="0"/>
    </xf>
    <xf numFmtId="3" fontId="4" fillId="0" borderId="0" xfId="0" applyNumberFormat="1" applyFont="1"/>
    <xf numFmtId="0" fontId="0" fillId="0" borderId="2" xfId="0" applyBorder="1"/>
    <xf numFmtId="0" fontId="0" fillId="0" borderId="2" xfId="0" applyBorder="1" applyAlignment="1">
      <alignment vertical="center" wrapText="1"/>
    </xf>
    <xf numFmtId="3" fontId="5" fillId="0" borderId="2" xfId="0" applyNumberFormat="1" applyFont="1" applyBorder="1"/>
    <xf numFmtId="0" fontId="6" fillId="0" borderId="0" xfId="0" applyFont="1" applyAlignment="1">
      <alignment vertical="top" wrapText="1"/>
    </xf>
    <xf numFmtId="0" fontId="7" fillId="0" borderId="0" xfId="0" applyFont="1"/>
    <xf numFmtId="0" fontId="5"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workbookViewId="0" showGridLines="0"/>
  </sheetViews>
  <sheetFormatPr defaultRowHeight="15" outlineLevelRow="0" outlineLevelCol="0" x14ac:dyDescent="55"/>
  <cols>
    <col min="1" max="1" width="4" customWidth="1"/>
    <col min="2" max="2" width="42" customWidth="1"/>
    <col min="3" max="3" width="18" customWidth="1"/>
    <col min="4" max="4" width="44" customWidth="1"/>
  </cols>
  <sheetData>
    <row r="2" spans="2:2" x14ac:dyDescent="0.25">
      <c r="B2" s="1" t="s">
        <v>0</v>
      </c>
    </row>
    <row r="3" spans="2:2" x14ac:dyDescent="0.25">
      <c r="B3" s="2" t="s">
        <v>1</v>
      </c>
    </row>
    <row r="5" ht="30" customHeight="1" spans="2:4" x14ac:dyDescent="0.25">
      <c r="B5" s="3" t="s">
        <v>2</v>
      </c>
      <c r="C5" s="3"/>
      <c r="D5" s="3"/>
    </row>
    <row r="7" spans="2:2" x14ac:dyDescent="0.25">
      <c r="B7" s="4" t="s">
        <v>3</v>
      </c>
    </row>
    <row r="8" spans="2:3" x14ac:dyDescent="0.25">
      <c r="B8" s="5" t="s">
        <v>4</v>
      </c>
      <c r="C8" s="6">
        <v>300000</v>
      </c>
    </row>
    <row r="9" spans="2:3" x14ac:dyDescent="0.25">
      <c r="B9" s="5" t="s">
        <v>5</v>
      </c>
      <c r="C9" s="6">
        <v>250</v>
      </c>
    </row>
    <row r="10" spans="2:3" x14ac:dyDescent="0.25">
      <c r="B10" s="5" t="s">
        <v>6</v>
      </c>
      <c r="C10" s="7">
        <v>10</v>
      </c>
    </row>
    <row r="11" spans="2:3" x14ac:dyDescent="0.25">
      <c r="B11" s="5" t="s">
        <v>7</v>
      </c>
      <c r="C11" s="8">
        <v>0</v>
      </c>
    </row>
    <row r="12" spans="2:3" x14ac:dyDescent="0.25">
      <c r="B12" s="5" t="s">
        <v>8</v>
      </c>
      <c r="C12" s="9" t="s">
        <v>9</v>
      </c>
    </row>
    <row r="13" spans="2:3" x14ac:dyDescent="0.25">
      <c r="B13" s="5" t="s">
        <v>10</v>
      </c>
      <c r="C13" s="10">
        <v>0.25</v>
      </c>
    </row>
    <row r="15" spans="2:2" x14ac:dyDescent="0.25">
      <c r="B15" s="4" t="s">
        <v>11</v>
      </c>
    </row>
    <row r="16" spans="2:3" x14ac:dyDescent="0.25">
      <c r="B16" s="5" t="s">
        <v>12</v>
      </c>
      <c r="C16" s="11">
        <f>C8</f>
      </c>
    </row>
    <row r="17" spans="2:3" x14ac:dyDescent="0.25">
      <c r="B17" s="5" t="s">
        <v>13</v>
      </c>
      <c r="C17" s="11">
        <f>C9*12*C10</f>
      </c>
    </row>
    <row r="18" spans="2:3" x14ac:dyDescent="0.25">
      <c r="B18" s="5" t="s">
        <v>14</v>
      </c>
      <c r="C18" s="11">
        <f>C8*(1+C11)^C10</f>
      </c>
    </row>
    <row r="19" spans="2:3" x14ac:dyDescent="0.25">
      <c r="B19" s="5" t="s">
        <v>15</v>
      </c>
      <c r="C19" s="11">
        <f>MAX(0,C18-C8)</f>
      </c>
    </row>
    <row r="20" spans="2:3" x14ac:dyDescent="0.25">
      <c r="B20" s="5" t="s">
        <v>16</v>
      </c>
      <c r="C20" s="11">
        <f>IF(C12="none",0,IF(C12="par",C8,IF(C12="clt",C8+C13*C19,C18)))</f>
      </c>
    </row>
    <row r="21" spans="2:3" s="12" customFormat="1" x14ac:dyDescent="0.25">
      <c r="B21" s="13" t="s">
        <v>17</v>
      </c>
      <c r="C21" s="14">
        <f>C16+C17-C20</f>
      </c>
    </row>
    <row r="22" spans="2:3" x14ac:dyDescent="0.25">
      <c r="B22" s="5" t="s">
        <v>18</v>
      </c>
      <c r="C22" s="11">
        <f>C21/(C10*12)</f>
      </c>
    </row>
    <row r="24" ht="28" customHeight="1" spans="2:4" x14ac:dyDescent="0.25">
      <c r="B24" s="15" t="s">
        <v>19</v>
      </c>
      <c r="C24" s="15"/>
      <c r="D24" s="15"/>
    </row>
  </sheetData>
  <mergeCells count="2">
    <mergeCell ref="B5:D5"/>
    <mergeCell ref="B24:D24"/>
  </mergeCells>
  <dataValidations count="2">
    <dataValidation type="whole" showErrorMessage="1" errorTitle="Years" error="Between 1 and 60." sqref="C10">
      <formula1>1</formula1>
      <formula2>60</formula2>
    </dataValidation>
    <dataValidation type="list" showErrorMessage="1" errorTitle="Pick one of the four" error="market — You own it and may sell at market clt — Community land trust, improvements-only formula par — Your share is returned at its original value none — Nothing returns" sqref="C12">
      <formula1>"market,clt,par,none"</formula1>
    </dataValidation>
  </dataValidations>
  <pageMargins left="0.7" right="0.7" top="0.75" bottom="0.75" header="0.3" footer="0.3"/>
  <pageSetup paperSize="9"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
  <sheetViews>
    <sheetView workbookViewId="0" showGridLines="0"/>
  </sheetViews>
  <sheetFormatPr defaultRowHeight="15" outlineLevelRow="0" outlineLevelCol="0" x14ac:dyDescent="55"/>
  <cols>
    <col min="1" max="1" width="4" customWidth="1"/>
    <col min="2" max="2" width="12" customWidth="1"/>
    <col min="3" max="3" width="46" customWidth="1"/>
    <col min="4" max="5" width="62" customWidth="1"/>
  </cols>
  <sheetData>
    <row r="2" spans="2:2" x14ac:dyDescent="0.25">
      <c r="B2" s="16" t="s">
        <v>20</v>
      </c>
    </row>
    <row r="4" spans="2:5" x14ac:dyDescent="0.25">
      <c r="B4" s="17" t="s">
        <v>21</v>
      </c>
      <c r="C4" s="17" t="s">
        <v>22</v>
      </c>
      <c r="D4" s="17" t="s">
        <v>23</v>
      </c>
      <c r="E4" s="17" t="s">
        <v>24</v>
      </c>
    </row>
    <row r="5" ht="46" customHeight="1" spans="2:5" s="3" customFormat="1" x14ac:dyDescent="0.25">
      <c r="B5" s="3" t="s">
        <v>9</v>
      </c>
      <c r="C5" s="3" t="s">
        <v>25</v>
      </c>
      <c r="D5" s="3" t="s">
        <v>26</v>
      </c>
      <c r="E5" s="3" t="s">
        <v>27</v>
      </c>
    </row>
    <row r="6" ht="46" customHeight="1" spans="2:5" s="3" customFormat="1" x14ac:dyDescent="0.25">
      <c r="B6" s="3" t="s">
        <v>28</v>
      </c>
      <c r="C6" s="3" t="s">
        <v>29</v>
      </c>
      <c r="D6" s="3" t="s">
        <v>30</v>
      </c>
      <c r="E6" s="3" t="s">
        <v>31</v>
      </c>
    </row>
    <row r="7" ht="46" customHeight="1" spans="2:5" s="3" customFormat="1" x14ac:dyDescent="0.25">
      <c r="B7" s="3" t="s">
        <v>32</v>
      </c>
      <c r="C7" s="3" t="s">
        <v>33</v>
      </c>
      <c r="D7" s="3" t="s">
        <v>34</v>
      </c>
      <c r="E7" s="3" t="s">
        <v>35</v>
      </c>
    </row>
    <row r="8" ht="46" customHeight="1" spans="2:5" s="3" customFormat="1" x14ac:dyDescent="0.25">
      <c r="B8" s="3" t="s">
        <v>36</v>
      </c>
      <c r="C8" s="3" t="s">
        <v>37</v>
      </c>
      <c r="D8" s="3" t="s">
        <v>38</v>
      </c>
      <c r="E8" s="3" t="s">
        <v>39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model</vt:lpstr>
      <vt:lpstr>What comes back</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EcoHubs Community</dc:creator>
  <dc:title/>
  <dc:subject/>
  <dc:description/>
  <cp:keywords/>
  <cp:category/>
  <cp:lastModifiedBy>Unknown</cp:lastModifiedBy>
  <dcterms:created xsi:type="dcterms:W3CDTF">2026-08-13T00:35:29Z</dcterms:created>
  <dcterms:modified xsi:type="dcterms:W3CDTF">2026-08-13T00:35:32Z</dcterms:modified>
</cp:coreProperties>
</file>